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업무\대관 공유\"/>
    </mc:Choice>
  </mc:AlternateContent>
  <xr:revisionPtr revIDLastSave="0" documentId="13_ncr:1_{1B221329-EDF8-4C71-9FFE-922CD33DC5F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Notice" sheetId="2" r:id="rId1"/>
    <sheet name="대관신청서(계좌이체)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F21" i="1"/>
  <c r="F22" i="1"/>
  <c r="F23" i="1"/>
  <c r="F24" i="1"/>
  <c r="F25" i="1"/>
  <c r="F26" i="1"/>
  <c r="F27" i="1"/>
  <c r="F28" i="1"/>
  <c r="E7" i="1" l="1" a="1"/>
  <c r="E7" i="1" s="1"/>
  <c r="F8" i="1"/>
  <c r="F19" i="1"/>
  <c r="H19" i="1" s="1"/>
  <c r="J19" i="1" l="1"/>
  <c r="H21" i="1"/>
  <c r="J21" i="1" s="1"/>
  <c r="H22" i="1"/>
  <c r="J22" i="1" s="1"/>
  <c r="H24" i="1"/>
  <c r="J24" i="1" s="1"/>
  <c r="H28" i="1" l="1"/>
  <c r="J28" i="1" s="1"/>
  <c r="H27" i="1"/>
  <c r="J27" i="1" s="1"/>
  <c r="H26" i="1"/>
  <c r="J26" i="1" s="1"/>
  <c r="H25" i="1"/>
  <c r="J25" i="1" s="1"/>
  <c r="H23" i="1"/>
  <c r="J23" i="1" s="1"/>
  <c r="H20" i="1"/>
  <c r="J20" i="1" s="1"/>
  <c r="F29" i="1"/>
  <c r="G29" i="1"/>
  <c r="J29" i="1" l="1"/>
  <c r="D3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19" authorId="0" shapeId="0" xr:uid="{949B04E0-1219-4346-A038-6E7BDAFAB355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16:00 </t>
        </r>
        <r>
          <rPr>
            <sz val="9"/>
            <color indexed="81"/>
            <rFont val="돋움"/>
            <family val="3"/>
            <charset val="129"/>
          </rPr>
          <t>방식으로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기입해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주세요
</t>
        </r>
      </text>
    </comment>
    <comment ref="E19" authorId="0" shapeId="0" xr:uid="{56AC7AE6-2FFA-4814-A3A6-F83D4D22070E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16:00 </t>
        </r>
        <r>
          <rPr>
            <sz val="9"/>
            <color indexed="81"/>
            <rFont val="돋움"/>
            <family val="3"/>
            <charset val="129"/>
          </rPr>
          <t>방식으로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기입해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주세요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<sst xmlns="http://schemas.openxmlformats.org/spreadsheetml/2006/main" count="66" uniqueCount="62">
  <si>
    <t>소속</t>
    <phoneticPr fontId="2" type="noConversion"/>
  </si>
  <si>
    <t>내선</t>
    <phoneticPr fontId="2" type="noConversion"/>
  </si>
  <si>
    <t>연락처</t>
    <phoneticPr fontId="2" type="noConversion"/>
  </si>
  <si>
    <t>이메일</t>
    <phoneticPr fontId="2" type="noConversion"/>
  </si>
  <si>
    <t>구분</t>
    <phoneticPr fontId="2" type="noConversion"/>
  </si>
  <si>
    <t>장소</t>
    <phoneticPr fontId="2" type="noConversion"/>
  </si>
  <si>
    <t>사용시간</t>
    <phoneticPr fontId="2" type="noConversion"/>
  </si>
  <si>
    <t>대관료</t>
    <phoneticPr fontId="2" type="noConversion"/>
  </si>
  <si>
    <t>에너지사용료</t>
    <phoneticPr fontId="2" type="noConversion"/>
  </si>
  <si>
    <t>청소비</t>
    <phoneticPr fontId="2" type="noConversion"/>
  </si>
  <si>
    <t>연세대학교 경영관 대관신청서</t>
    <phoneticPr fontId="2" type="noConversion"/>
  </si>
  <si>
    <t>일자</t>
    <phoneticPr fontId="2" type="noConversion"/>
  </si>
  <si>
    <t>행사명</t>
    <phoneticPr fontId="2" type="noConversion"/>
  </si>
  <si>
    <t>담당자</t>
    <phoneticPr fontId="2" type="noConversion"/>
  </si>
  <si>
    <t>신청인</t>
    <phoneticPr fontId="2" type="noConversion"/>
  </si>
  <si>
    <t>평일</t>
    <phoneticPr fontId="2" type="noConversion"/>
  </si>
  <si>
    <t>합계</t>
    <phoneticPr fontId="2" type="noConversion"/>
  </si>
  <si>
    <t>기본3시간</t>
    <phoneticPr fontId="2" type="noConversion"/>
  </si>
  <si>
    <t>초과1시간당</t>
    <phoneticPr fontId="2" type="noConversion"/>
  </si>
  <si>
    <t>B103(용재홀)</t>
    <phoneticPr fontId="2" type="noConversion"/>
  </si>
  <si>
    <t>B223~B227</t>
    <phoneticPr fontId="2" type="noConversion"/>
  </si>
  <si>
    <t>수용인원</t>
    <phoneticPr fontId="2" type="noConversion"/>
  </si>
  <si>
    <t>60~100</t>
    <phoneticPr fontId="2" type="noConversion"/>
  </si>
  <si>
    <t>대관공간</t>
    <phoneticPr fontId="2" type="noConversion"/>
  </si>
  <si>
    <t>주말/공휴일</t>
    <phoneticPr fontId="2" type="noConversion"/>
  </si>
  <si>
    <t>주관단체</t>
    <phoneticPr fontId="2" type="noConversion"/>
  </si>
  <si>
    <t>시작시간</t>
    <phoneticPr fontId="2" type="noConversion"/>
  </si>
  <si>
    <t>종료시간</t>
    <phoneticPr fontId="2" type="noConversion"/>
  </si>
  <si>
    <t>No</t>
    <phoneticPr fontId="2" type="noConversion"/>
  </si>
  <si>
    <t>비고</t>
    <phoneticPr fontId="2" type="noConversion"/>
  </si>
  <si>
    <t>대관료 기준</t>
    <phoneticPr fontId="2" type="noConversion"/>
  </si>
  <si>
    <t>대관 내용</t>
    <phoneticPr fontId="2" type="noConversion"/>
  </si>
  <si>
    <t>할인율</t>
    <phoneticPr fontId="2" type="noConversion"/>
  </si>
  <si>
    <t>납부예정액</t>
    <phoneticPr fontId="2" type="noConversion"/>
  </si>
  <si>
    <t>주차비</t>
    <phoneticPr fontId="2" type="noConversion"/>
  </si>
  <si>
    <t>대관료 (부가세 포함)</t>
    <phoneticPr fontId="2" type="noConversion"/>
  </si>
  <si>
    <r>
      <t xml:space="preserve">원  </t>
    </r>
    <r>
      <rPr>
        <sz val="11"/>
        <color theme="1"/>
        <rFont val="맑은 고딕"/>
        <family val="3"/>
        <charset val="129"/>
        <scheme val="minor"/>
      </rPr>
      <t>(납부계좌 우리은행 27113506918658 / 예금주: (학)연세대학교 )</t>
    </r>
    <phoneticPr fontId="2" type="noConversion"/>
  </si>
  <si>
    <t>부가세 별도
에너지, 청소, 주차비 별도</t>
    <phoneticPr fontId="2" type="noConversion"/>
  </si>
  <si>
    <t>에너지 및 청소비 예상 비용 (정확한 사용금액은 담당부서에 확인하시고 별도 납부 바랍니다)</t>
    <phoneticPr fontId="2" type="noConversion"/>
  </si>
  <si>
    <t>시설처 설비안전팀</t>
    <phoneticPr fontId="2" type="noConversion"/>
  </si>
  <si>
    <t>청소 및 소독 비용</t>
    <phoneticPr fontId="2" type="noConversion"/>
  </si>
  <si>
    <t xml:space="preserve"> 행사기간</t>
    <phoneticPr fontId="2" type="noConversion"/>
  </si>
  <si>
    <t>사용인원</t>
    <phoneticPr fontId="2" type="noConversion"/>
  </si>
  <si>
    <t>1~10시간 1,000원~7,000원 후불주차권 별도 정산</t>
    <phoneticPr fontId="2" type="noConversion"/>
  </si>
  <si>
    <t>기타 공간</t>
    <phoneticPr fontId="2" type="noConversion"/>
  </si>
  <si>
    <t>-</t>
    <phoneticPr fontId="2" type="noConversion"/>
  </si>
  <si>
    <t>-</t>
    <phoneticPr fontId="2" type="noConversion"/>
  </si>
  <si>
    <t>-</t>
    <phoneticPr fontId="2" type="noConversion"/>
  </si>
  <si>
    <t>대여 필요시 협의</t>
    <phoneticPr fontId="2" type="noConversion"/>
  </si>
  <si>
    <t>02-2123-2199</t>
    <phoneticPr fontId="2" type="noConversion"/>
  </si>
  <si>
    <t>02-2123-2177</t>
    <phoneticPr fontId="2" type="noConversion"/>
  </si>
  <si>
    <t>010-5327-6210</t>
    <phoneticPr fontId="2" type="noConversion"/>
  </si>
  <si>
    <t>경영관 청소반장</t>
    <phoneticPr fontId="2" type="noConversion"/>
  </si>
  <si>
    <t>101~104, B101, B102, B104, B201~B205</t>
    <phoneticPr fontId="2" type="noConversion"/>
  </si>
  <si>
    <t>주차관리실</t>
    <phoneticPr fontId="2" type="noConversion"/>
  </si>
  <si>
    <t>해당 부서에서 사용금액 산정 후 별도 전달</t>
    <phoneticPr fontId="2" type="noConversion"/>
  </si>
  <si>
    <t>평일/주말</t>
    <phoneticPr fontId="2" type="noConversion"/>
  </si>
  <si>
    <t>거래방식</t>
    <phoneticPr fontId="2" type="noConversion"/>
  </si>
  <si>
    <t>계좌이체</t>
  </si>
  <si>
    <t>확인하셨다면
"예"를 입력하세요</t>
    <phoneticPr fontId="2" type="noConversion"/>
  </si>
  <si>
    <t>Notice를 숙지하였으며, 이를 지키지 않아 발생하는 불이익에 대한 책임은
 본인에게 있음을 확인하였습니다.</t>
    <phoneticPr fontId="2" type="noConversion"/>
  </si>
  <si>
    <t>대관사유를 입력하십시오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</si>
</sst>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[$-412]m&quot;월&quot;\ d&quot;일&quot;\ &quot;(&quot;ddd&quot;)&quot;"/>
    <numFmt numFmtId="177" formatCode="[$-F800]dddd\,\ mmmm\ dd\,\ yyyy"/>
    <numFmt numFmtId="178" formatCode="0&quot;개실&quot;"/>
    <numFmt numFmtId="179" formatCode="h:mm;@"/>
    <numFmt numFmtId="180" formatCode="0_);[Red]\(0\)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rgb="FFFF5050"/>
      <name val="맑은 고딕"/>
      <family val="2"/>
      <charset val="129"/>
      <scheme val="minor"/>
    </font>
    <font>
      <sz val="6.5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3" fillId="0" borderId="0" xfId="0" applyFont="1">
      <alignment vertical="center"/>
    </xf>
    <xf numFmtId="41" fontId="3" fillId="0" borderId="0" xfId="1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0" fillId="2" borderId="3" xfId="0" applyFont="1" applyFill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41" fontId="4" fillId="0" borderId="3" xfId="1" applyFont="1" applyFill="1" applyBorder="1" applyAlignment="1">
      <alignment horizontal="center" vertical="center"/>
    </xf>
    <xf numFmtId="177" fontId="0" fillId="0" borderId="0" xfId="0" applyNumberFormat="1" applyFont="1">
      <alignment vertical="center"/>
    </xf>
    <xf numFmtId="9" fontId="0" fillId="0" borderId="3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 wrapText="1" indent="1"/>
    </xf>
    <xf numFmtId="14" fontId="4" fillId="0" borderId="3" xfId="0" applyNumberFormat="1" applyFont="1" applyBorder="1" applyAlignment="1">
      <alignment horizontal="center" vertical="center"/>
    </xf>
    <xf numFmtId="41" fontId="0" fillId="0" borderId="0" xfId="1" applyFont="1">
      <alignment vertical="center"/>
    </xf>
    <xf numFmtId="41" fontId="0" fillId="0" borderId="3" xfId="1" applyFont="1" applyBorder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41" fontId="0" fillId="0" borderId="3" xfId="0" applyNumberFormat="1" applyFont="1" applyBorder="1">
      <alignment vertical="center"/>
    </xf>
    <xf numFmtId="0" fontId="3" fillId="2" borderId="2" xfId="0" applyNumberFormat="1" applyFont="1" applyFill="1" applyBorder="1" applyAlignment="1">
      <alignment horizontal="center" vertical="center" shrinkToFit="1"/>
    </xf>
    <xf numFmtId="41" fontId="3" fillId="2" borderId="3" xfId="1" applyFont="1" applyFill="1" applyBorder="1" applyAlignment="1">
      <alignment horizontal="center" vertical="center" shrinkToFit="1"/>
    </xf>
    <xf numFmtId="9" fontId="3" fillId="2" borderId="3" xfId="0" applyNumberFormat="1" applyFont="1" applyFill="1" applyBorder="1" applyAlignment="1">
      <alignment horizontal="center" vertical="center" shrinkToFit="1"/>
    </xf>
    <xf numFmtId="41" fontId="3" fillId="2" borderId="3" xfId="1" applyFont="1" applyFill="1" applyBorder="1" applyAlignment="1">
      <alignment vertical="center" shrinkToFit="1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41" fontId="0" fillId="0" borderId="3" xfId="1" applyFont="1" applyBorder="1" applyAlignment="1">
      <alignment horizontal="right" vertical="center"/>
    </xf>
    <xf numFmtId="178" fontId="3" fillId="2" borderId="3" xfId="0" applyNumberFormat="1" applyFont="1" applyFill="1" applyBorder="1" applyAlignment="1">
      <alignment horizontal="center" vertical="center" shrinkToFit="1"/>
    </xf>
    <xf numFmtId="179" fontId="4" fillId="0" borderId="3" xfId="0" applyNumberFormat="1" applyFont="1" applyBorder="1" applyAlignment="1">
      <alignment horizontal="center" vertical="center"/>
    </xf>
    <xf numFmtId="179" fontId="3" fillId="2" borderId="3" xfId="0" applyNumberFormat="1" applyFont="1" applyFill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/>
    </xf>
    <xf numFmtId="179" fontId="0" fillId="0" borderId="0" xfId="0" applyNumberFormat="1" applyFont="1">
      <alignment vertical="center"/>
    </xf>
    <xf numFmtId="180" fontId="0" fillId="0" borderId="0" xfId="0" applyNumberFormat="1" applyFont="1">
      <alignment vertical="center"/>
    </xf>
    <xf numFmtId="0" fontId="3" fillId="3" borderId="4" xfId="0" applyNumberFormat="1" applyFont="1" applyFill="1" applyBorder="1" applyAlignment="1">
      <alignment horizontal="left" vertical="center" shrinkToFit="1"/>
    </xf>
    <xf numFmtId="0" fontId="3" fillId="3" borderId="2" xfId="0" applyNumberFormat="1" applyFont="1" applyFill="1" applyBorder="1" applyAlignment="1">
      <alignment horizontal="left" vertical="center" shrinkToFit="1"/>
    </xf>
    <xf numFmtId="0" fontId="0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 shrinkToFit="1"/>
    </xf>
    <xf numFmtId="0" fontId="3" fillId="2" borderId="1" xfId="0" applyNumberFormat="1" applyFont="1" applyFill="1" applyBorder="1" applyAlignment="1">
      <alignment horizontal="center" vertical="center" shrinkToFit="1"/>
    </xf>
    <xf numFmtId="0" fontId="3" fillId="2" borderId="2" xfId="0" applyNumberFormat="1" applyFont="1" applyFill="1" applyBorder="1" applyAlignment="1">
      <alignment horizontal="center" vertical="center" shrinkToFit="1"/>
    </xf>
    <xf numFmtId="41" fontId="3" fillId="3" borderId="1" xfId="1" applyFont="1" applyFill="1" applyBorder="1" applyAlignment="1">
      <alignment horizontal="center" vertical="center"/>
    </xf>
    <xf numFmtId="41" fontId="3" fillId="3" borderId="4" xfId="1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177" fontId="0" fillId="0" borderId="3" xfId="0" applyNumberFormat="1" applyFont="1" applyBorder="1" applyAlignment="1">
      <alignment horizontal="center" vertical="center" shrinkToFit="1"/>
    </xf>
    <xf numFmtId="177" fontId="0" fillId="0" borderId="1" xfId="0" applyNumberFormat="1" applyFont="1" applyBorder="1" applyAlignment="1">
      <alignment horizontal="center" vertical="center"/>
    </xf>
    <xf numFmtId="177" fontId="0" fillId="0" borderId="2" xfId="0" applyNumberFormat="1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 shrinkToFit="1"/>
    </xf>
    <xf numFmtId="41" fontId="0" fillId="0" borderId="1" xfId="1" applyFont="1" applyFill="1" applyBorder="1" applyAlignment="1">
      <alignment horizontal="center" vertical="center"/>
    </xf>
    <xf numFmtId="41" fontId="0" fillId="0" borderId="2" xfId="1" applyFont="1" applyFill="1" applyBorder="1" applyAlignment="1">
      <alignment horizontal="center" vertical="center"/>
    </xf>
    <xf numFmtId="41" fontId="0" fillId="0" borderId="3" xfId="1" applyFont="1" applyFill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0" fillId="4" borderId="3" xfId="0" applyFont="1" applyFill="1" applyBorder="1" applyAlignment="1">
      <alignment horizontal="center" vertical="center"/>
    </xf>
    <xf numFmtId="14" fontId="0" fillId="4" borderId="3" xfId="0" applyNumberFormat="1" applyFont="1" applyFill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290232</xdr:colOff>
      <xdr:row>33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8519832" cy="6934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2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공지</a:t>
          </a:r>
          <a:endParaRPr lang="en-US" altLang="ko-KR" sz="24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▶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경영관 대관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신청서 작성</a:t>
          </a:r>
          <a:r>
            <a:rPr lang="ko-KR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시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유의사항</a:t>
          </a:r>
          <a:endParaRPr lang="en-US" altLang="ko-K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ko-KR" altLang="ko-KR" sz="1100">
            <a:effectLst/>
          </a:endParaRPr>
        </a:p>
        <a:p>
          <a:r>
            <a:rPr lang="en-US" altLang="ko-KR" sz="1100"/>
            <a:t>1.</a:t>
          </a:r>
          <a:r>
            <a:rPr lang="en-US" altLang="ko-KR" sz="1100" baseline="0"/>
            <a:t> </a:t>
          </a:r>
          <a:r>
            <a:rPr lang="ko-KR" altLang="en-US" sz="1100"/>
            <a:t>대관신청서 양식을 임의 변경하거나 내용이 충분하지 않을 경우 재작성을 요청할 수 있습니다</a:t>
          </a:r>
          <a:r>
            <a:rPr lang="en-US" altLang="ko-KR" sz="1100"/>
            <a:t>.</a:t>
          </a:r>
        </a:p>
        <a:p>
          <a:r>
            <a:rPr lang="en-US" altLang="ko-KR" sz="1100"/>
            <a:t>2. </a:t>
          </a:r>
          <a:r>
            <a:rPr lang="ko-KR" altLang="en-US" sz="1100"/>
            <a:t>할인이</a:t>
          </a:r>
          <a:r>
            <a:rPr lang="ko-KR" altLang="en-US" sz="1100" baseline="0"/>
            <a:t> 적용되는 행사의 경우 할인율을 </a:t>
          </a:r>
          <a:r>
            <a:rPr lang="en-US" altLang="ko-KR" sz="1100" baseline="0"/>
            <a:t>%</a:t>
          </a:r>
          <a:r>
            <a:rPr lang="ko-KR" altLang="en-US" sz="1100" baseline="0"/>
            <a:t>로 기입하십시오</a:t>
          </a:r>
          <a:r>
            <a:rPr lang="en-US" altLang="ko-KR" sz="1100" baseline="0"/>
            <a:t>.</a:t>
          </a:r>
        </a:p>
        <a:p>
          <a:r>
            <a:rPr lang="en-US" altLang="ko-KR" sz="1100"/>
            <a:t>3. </a:t>
          </a:r>
          <a:r>
            <a:rPr lang="ko-KR" altLang="en-US" sz="1100"/>
            <a:t>대관신청서의 제목은 경영대학</a:t>
          </a:r>
          <a:r>
            <a:rPr lang="en-US" altLang="ko-KR" sz="1100"/>
            <a:t>_</a:t>
          </a:r>
          <a:r>
            <a:rPr lang="ko-KR" altLang="en-US" sz="1100"/>
            <a:t>대관신청서 양식</a:t>
          </a:r>
          <a:r>
            <a:rPr lang="en-US" altLang="ko-KR" sz="1100"/>
            <a:t>_[</a:t>
          </a:r>
          <a:r>
            <a:rPr lang="ko-KR" altLang="en-US" sz="1100"/>
            <a:t>대관일자</a:t>
          </a:r>
          <a:r>
            <a:rPr lang="en-US" altLang="ko-KR" sz="1100"/>
            <a:t>]_[</a:t>
          </a:r>
          <a:r>
            <a:rPr lang="ko-KR" altLang="en-US" sz="1100"/>
            <a:t>신청단체</a:t>
          </a:r>
          <a:r>
            <a:rPr lang="en-US" altLang="ko-KR" sz="1100"/>
            <a:t>]</a:t>
          </a:r>
          <a:r>
            <a:rPr lang="ko-KR" altLang="en-US" sz="1100"/>
            <a:t>여야 합니다</a:t>
          </a:r>
          <a:r>
            <a:rPr lang="en-US" altLang="ko-KR" sz="1100"/>
            <a:t>.</a:t>
          </a:r>
        </a:p>
        <a:p>
          <a:r>
            <a:rPr lang="en-US" altLang="ko-KR" sz="1100"/>
            <a:t>4. </a:t>
          </a:r>
          <a:r>
            <a:rPr lang="ko-KR" altLang="en-US" sz="1100"/>
            <a:t>대관 목적을 자세히 적어주시면 대관 승인에 유리합니다</a:t>
          </a:r>
          <a:r>
            <a:rPr lang="en-US" altLang="ko-KR" sz="1100"/>
            <a:t>.</a:t>
          </a:r>
        </a:p>
        <a:p>
          <a:r>
            <a:rPr lang="en-US" altLang="ko-KR" sz="1100"/>
            <a:t>5.</a:t>
          </a:r>
          <a:r>
            <a:rPr lang="en-US" altLang="ko-KR" sz="1100" baseline="0"/>
            <a:t> </a:t>
          </a:r>
          <a:r>
            <a:rPr lang="ko-KR" altLang="en-US" sz="1100" baseline="0"/>
            <a:t>대관 시작</a:t>
          </a:r>
          <a:r>
            <a:rPr lang="en-US" altLang="ko-KR" sz="1100" baseline="0"/>
            <a:t>-</a:t>
          </a:r>
          <a:r>
            <a:rPr lang="ko-KR" altLang="en-US" sz="1100" baseline="0"/>
            <a:t>종료시간에 반드시 준비 시간</a:t>
          </a:r>
          <a:r>
            <a:rPr lang="en-US" altLang="ko-KR" sz="1100" baseline="0"/>
            <a:t>, </a:t>
          </a:r>
          <a:r>
            <a:rPr lang="ko-KR" altLang="en-US" sz="1100" baseline="0"/>
            <a:t>리허설 시간 등을 포함하여야 합니다</a:t>
          </a:r>
          <a:r>
            <a:rPr lang="en-US" altLang="ko-KR" sz="1100" baseline="0"/>
            <a:t>. </a:t>
          </a:r>
          <a:r>
            <a:rPr lang="ko-KR" altLang="en-US" sz="1100" baseline="0"/>
            <a:t>직전에 수업</a:t>
          </a:r>
          <a:r>
            <a:rPr lang="en-US" altLang="ko-KR" sz="1100" baseline="0"/>
            <a:t>, </a:t>
          </a:r>
          <a:r>
            <a:rPr lang="ko-KR" altLang="en-US" sz="1100" baseline="0"/>
            <a:t>혹은 다른 대관이 진행중일 수 있습니다</a:t>
          </a:r>
          <a:r>
            <a:rPr lang="en-US" altLang="ko-KR" sz="1100" baseline="0"/>
            <a:t>. </a:t>
          </a:r>
          <a:endParaRPr lang="en-US" altLang="ko-KR" sz="1100"/>
        </a:p>
        <a:p>
          <a:endParaRPr lang="en-US" altLang="ko-KR" sz="1100"/>
        </a:p>
        <a:p>
          <a:r>
            <a:rPr lang="en-US" altLang="ko-KR" sz="1100"/>
            <a:t>	</a:t>
          </a:r>
          <a:r>
            <a:rPr lang="ko-KR" altLang="en-US" sz="1100"/>
            <a:t>기타 문의사항은 </a:t>
          </a:r>
          <a:r>
            <a:rPr lang="en-US" altLang="ko-KR" sz="1100"/>
            <a:t>facilties.ysb@yonsei.ac.kr</a:t>
          </a:r>
          <a:r>
            <a:rPr lang="ko-KR" altLang="en-US" sz="1100"/>
            <a:t>로 문의 부탁드립니다</a:t>
          </a:r>
          <a:r>
            <a:rPr lang="en-US" altLang="ko-KR" sz="1100"/>
            <a:t>.</a:t>
          </a:r>
        </a:p>
        <a:p>
          <a:endParaRPr lang="en-US" altLang="ko-KR" sz="1100"/>
        </a:p>
        <a:p>
          <a:r>
            <a:rPr lang="en-US" altLang="ko-KR" sz="1100"/>
            <a:t>▶ </a:t>
          </a:r>
          <a:r>
            <a:rPr lang="ko-KR" altLang="en-US" sz="1100"/>
            <a:t>경영관 대관시 유의사항</a:t>
          </a:r>
        </a:p>
        <a:p>
          <a:endParaRPr lang="ko-KR" altLang="en-US" sz="1100"/>
        </a:p>
        <a:p>
          <a:r>
            <a:rPr lang="en-US" altLang="ko-KR" sz="1100"/>
            <a:t>1. </a:t>
          </a:r>
          <a:r>
            <a:rPr lang="ko-KR" altLang="en-US" sz="1100"/>
            <a:t>학교 건학이념과 제 규정에 위배되는 행사 또는 경영대학의 수업 및 운영에 지장을 주는 경우 사용이 제한됩니다</a:t>
          </a:r>
          <a:r>
            <a:rPr lang="en-US" altLang="ko-KR" sz="1100"/>
            <a:t>.</a:t>
          </a:r>
        </a:p>
        <a:p>
          <a:r>
            <a:rPr lang="en-US" altLang="ko-KR" sz="1100"/>
            <a:t>2. </a:t>
          </a:r>
          <a:r>
            <a:rPr lang="ko-KR" altLang="en-US" sz="1100"/>
            <a:t>외부기관</a:t>
          </a:r>
          <a:r>
            <a:rPr lang="en-US" altLang="ko-KR" sz="1100"/>
            <a:t>, </a:t>
          </a:r>
          <a:r>
            <a:rPr lang="ko-KR" altLang="en-US" sz="1100"/>
            <a:t>단체 및 개인의 공간 대관은 연구와 학술행사 등의 목적에 한하여 허가합니다</a:t>
          </a:r>
          <a:r>
            <a:rPr lang="en-US" altLang="ko-KR" sz="1100"/>
            <a:t>.</a:t>
          </a:r>
        </a:p>
        <a:p>
          <a:r>
            <a:rPr lang="en-US" altLang="ko-KR" sz="1100"/>
            <a:t>3. </a:t>
          </a:r>
          <a:r>
            <a:rPr lang="ko-KR" altLang="en-US" sz="1100"/>
            <a:t>공간사용 </a:t>
          </a:r>
          <a:r>
            <a:rPr lang="en-US" altLang="ko-KR" sz="1100"/>
            <a:t>2</a:t>
          </a:r>
          <a:r>
            <a:rPr lang="ko-KR" altLang="en-US" sz="1100"/>
            <a:t>주일 전까지 공간대여신청서를 제출하여 대학장의 허가를 얻어야 합니다</a:t>
          </a:r>
          <a:r>
            <a:rPr lang="en-US" altLang="ko-KR" sz="1100"/>
            <a:t>.</a:t>
          </a:r>
        </a:p>
        <a:p>
          <a:r>
            <a:rPr lang="en-US" altLang="ko-KR" sz="1100"/>
            <a:t>4. </a:t>
          </a:r>
          <a:r>
            <a:rPr lang="ko-KR" altLang="en-US" sz="1100"/>
            <a:t>신청서의 내용과 다른 행사를 하거나 주최 기관이 다를 경우 행사를 취소시킬 수 있습니다</a:t>
          </a:r>
          <a:r>
            <a:rPr lang="en-US" altLang="ko-KR" sz="1100"/>
            <a:t>.</a:t>
          </a:r>
        </a:p>
        <a:p>
          <a:r>
            <a:rPr lang="en-US" altLang="ko-KR" sz="1100"/>
            <a:t>5. </a:t>
          </a:r>
          <a:r>
            <a:rPr lang="ko-KR" altLang="en-US" sz="1100"/>
            <a:t>뷔페 등의 음식물이나 주류의 반입을 일체 불허합니다</a:t>
          </a:r>
          <a:r>
            <a:rPr lang="en-US" altLang="ko-KR" sz="1100"/>
            <a:t>.</a:t>
          </a:r>
        </a:p>
        <a:p>
          <a:r>
            <a:rPr lang="en-US" altLang="ko-KR" sz="1100"/>
            <a:t>6. </a:t>
          </a:r>
          <a:r>
            <a:rPr lang="ko-KR" altLang="en-US" sz="1100"/>
            <a:t>홍보물</a:t>
          </a:r>
          <a:r>
            <a:rPr lang="en-US" altLang="ko-KR" sz="1100"/>
            <a:t>(</a:t>
          </a:r>
          <a:r>
            <a:rPr lang="ko-KR" altLang="en-US" sz="1100"/>
            <a:t>플랜카드</a:t>
          </a:r>
          <a:r>
            <a:rPr lang="en-US" altLang="ko-KR" sz="1100"/>
            <a:t>, </a:t>
          </a:r>
          <a:r>
            <a:rPr lang="ko-KR" altLang="en-US" sz="1100"/>
            <a:t>포스터</a:t>
          </a:r>
          <a:r>
            <a:rPr lang="en-US" altLang="ko-KR" sz="1100"/>
            <a:t>, </a:t>
          </a:r>
          <a:r>
            <a:rPr lang="ko-KR" altLang="en-US" sz="1100"/>
            <a:t>팸플릿 등</a:t>
          </a:r>
          <a:r>
            <a:rPr lang="en-US" altLang="ko-KR" sz="1100"/>
            <a:t>)</a:t>
          </a:r>
          <a:r>
            <a:rPr lang="ko-KR" altLang="en-US" sz="1100"/>
            <a:t>은 허가된 장소 이외에는 부착 및 설치를 할 수 없으며 행사 종료 후 즉시 철거하여야 합니다</a:t>
          </a:r>
          <a:r>
            <a:rPr lang="en-US" altLang="ko-KR" sz="1100"/>
            <a:t>.</a:t>
          </a:r>
        </a:p>
        <a:p>
          <a:r>
            <a:rPr lang="en-US" altLang="ko-KR" sz="1100"/>
            <a:t>7. </a:t>
          </a:r>
          <a:r>
            <a:rPr lang="ko-KR" altLang="en-US" sz="1100"/>
            <a:t>행사관련 인적</a:t>
          </a:r>
          <a:r>
            <a:rPr lang="en-US" altLang="ko-KR" sz="1100"/>
            <a:t>/</a:t>
          </a:r>
          <a:r>
            <a:rPr lang="ko-KR" altLang="en-US" sz="1100"/>
            <a:t>물적 사고 시 모든 책임은 행사 주최 측에 있으며 사용 후 집기 및 물품이 분실되거나 또는 손상되었을 경우 사용 기관에서 변상해야 합니다</a:t>
          </a:r>
          <a:r>
            <a:rPr lang="en-US" altLang="ko-KR" sz="1100"/>
            <a:t>.</a:t>
          </a:r>
        </a:p>
        <a:p>
          <a:r>
            <a:rPr lang="en-US" altLang="ko-KR" sz="1100"/>
            <a:t>8. </a:t>
          </a:r>
          <a:r>
            <a:rPr lang="ko-KR" altLang="en-US" sz="1100"/>
            <a:t>행사 시 필요한 전기</a:t>
          </a:r>
          <a:r>
            <a:rPr lang="en-US" altLang="ko-KR" sz="1100"/>
            <a:t>, </a:t>
          </a:r>
          <a:r>
            <a:rPr lang="ko-KR" altLang="en-US" sz="1100"/>
            <a:t>냉난방</a:t>
          </a:r>
          <a:r>
            <a:rPr lang="en-US" altLang="ko-KR" sz="1100"/>
            <a:t>, </a:t>
          </a:r>
          <a:r>
            <a:rPr lang="ko-KR" altLang="en-US" sz="1100"/>
            <a:t>기자재</a:t>
          </a:r>
          <a:r>
            <a:rPr lang="en-US" altLang="ko-KR" sz="1100"/>
            <a:t>, </a:t>
          </a:r>
          <a:r>
            <a:rPr lang="ko-KR" altLang="en-US" sz="1100"/>
            <a:t>후불주차권 등은 대관 신청시 담당자와 협의하여 사전 승인 후 사용할 수 있으며 관련하여 별도 비용이 발생할 수 있습니다</a:t>
          </a:r>
          <a:r>
            <a:rPr lang="en-US" altLang="ko-KR" sz="1100"/>
            <a:t>. (</a:t>
          </a:r>
          <a:r>
            <a:rPr lang="ko-KR" altLang="en-US" sz="1100"/>
            <a:t>최소 행사 </a:t>
          </a:r>
          <a:r>
            <a:rPr lang="en-US" altLang="ko-KR" sz="1100"/>
            <a:t>1</a:t>
          </a:r>
          <a:r>
            <a:rPr lang="ko-KR" altLang="en-US" sz="1100"/>
            <a:t>주일 전 신청</a:t>
          </a:r>
          <a:r>
            <a:rPr lang="en-US" altLang="ko-KR" sz="1100"/>
            <a:t>)</a:t>
          </a:r>
        </a:p>
        <a:p>
          <a:r>
            <a:rPr lang="en-US" altLang="ko-KR" sz="1100"/>
            <a:t>9. </a:t>
          </a:r>
          <a:r>
            <a:rPr lang="ko-KR" altLang="en-US" sz="1100"/>
            <a:t>사용 종료 후에는 공간을 깨끗이 정리하고 내외부의 각종 비품 등을 원상태로 환원해야 합니다</a:t>
          </a:r>
          <a:r>
            <a:rPr lang="en-US" altLang="ko-KR" sz="1100"/>
            <a:t>.</a:t>
          </a:r>
        </a:p>
        <a:p>
          <a:r>
            <a:rPr lang="en-US" altLang="ko-KR" sz="1100"/>
            <a:t>10. </a:t>
          </a:r>
          <a:r>
            <a:rPr lang="ko-KR" altLang="en-US" sz="1100"/>
            <a:t>주차시 백양로 지하주차장을 이용하시기 바랍니다</a:t>
          </a:r>
          <a:r>
            <a:rPr lang="en-US" altLang="ko-KR" sz="1100"/>
            <a:t>.</a:t>
          </a:r>
        </a:p>
        <a:p>
          <a:r>
            <a:rPr lang="en-US" altLang="ko-KR" sz="1100"/>
            <a:t>11. </a:t>
          </a:r>
          <a:r>
            <a:rPr lang="ko-KR" altLang="en-US" sz="1100"/>
            <a:t>세금계산서 발행이 필요하신 경우 사업자 등록증을 담당자 이메일로 보내주시기 바랍니다</a:t>
          </a:r>
          <a:r>
            <a:rPr lang="en-US" altLang="ko-KR" sz="1100"/>
            <a:t>. </a:t>
          </a:r>
        </a:p>
        <a:p>
          <a:r>
            <a:rPr lang="en-US" altLang="ko-KR" sz="1100"/>
            <a:t>12.</a:t>
          </a:r>
          <a:r>
            <a:rPr lang="en-US" altLang="ko-KR" sz="1100" baseline="0"/>
            <a:t> </a:t>
          </a:r>
          <a:r>
            <a:rPr lang="ko-KR" altLang="en-US" sz="1100" baseline="0"/>
            <a:t>공간 사용 전후로 사진을 촬영하여 행사 종료 후 담당자에게 전달하여 주시기 바랍니다</a:t>
          </a:r>
          <a:r>
            <a:rPr lang="en-US" altLang="ko-KR" sz="1100" baseline="0"/>
            <a:t>.</a:t>
          </a:r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38127-4820-4649-9A62-BCEC2446028D}">
  <sheetPr codeName="Sheet2"/>
  <dimension ref="A1"/>
  <sheetViews>
    <sheetView workbookViewId="0">
      <selection activeCell="O13" sqref="O13"/>
    </sheetView>
  </sheetViews>
  <sheetFormatPr defaultRowHeight="16.5" x14ac:dyDescent="0.3"/>
  <sheetData/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</sheetPr>
  <dimension ref="A1:M62"/>
  <sheetViews>
    <sheetView tabSelected="1" topLeftCell="A7" zoomScaleNormal="100" workbookViewId="0">
      <selection activeCell="K19" sqref="K19"/>
    </sheetView>
  </sheetViews>
  <sheetFormatPr defaultColWidth="11.625" defaultRowHeight="20.100000000000001" customHeight="1" x14ac:dyDescent="0.3"/>
  <cols>
    <col min="1" max="1" width="3.625" style="3" customWidth="1"/>
    <col min="2" max="2" width="11.625" style="3"/>
    <col min="3" max="3" width="13" style="3" bestFit="1" customWidth="1"/>
    <col min="4" max="4" width="7.875" style="3" customWidth="1"/>
    <col min="5" max="5" width="11.625" style="3"/>
    <col min="6" max="6" width="15.5" style="3" customWidth="1"/>
    <col min="7" max="7" width="14.625" style="3" customWidth="1"/>
    <col min="8" max="9" width="11.625" style="3"/>
    <col min="10" max="10" width="11" style="4" bestFit="1" customWidth="1"/>
    <col min="11" max="11" width="11.875" style="3" bestFit="1" customWidth="1"/>
    <col min="12" max="16384" width="11.625" style="3"/>
  </cols>
  <sheetData>
    <row r="1" spans="1:11" ht="51" customHeight="1" x14ac:dyDescent="0.3">
      <c r="A1" s="85" t="s">
        <v>10</v>
      </c>
      <c r="B1" s="85"/>
      <c r="C1" s="85"/>
      <c r="D1" s="85"/>
      <c r="E1" s="85"/>
      <c r="F1" s="85"/>
      <c r="G1" s="85"/>
      <c r="H1" s="85"/>
      <c r="I1" s="85"/>
      <c r="J1" s="85"/>
    </row>
    <row r="2" spans="1:11" ht="20.100000000000001" customHeight="1" x14ac:dyDescent="0.3">
      <c r="A2" s="88"/>
      <c r="B2" s="88"/>
      <c r="C2" s="88"/>
      <c r="D2" s="88"/>
      <c r="E2" s="88"/>
      <c r="F2" s="88"/>
      <c r="G2" s="88"/>
      <c r="H2" s="88"/>
      <c r="I2" s="88"/>
      <c r="J2" s="88"/>
    </row>
    <row r="3" spans="1:11" ht="20.100000000000001" customHeight="1" x14ac:dyDescent="0.3">
      <c r="A3" s="53" t="s">
        <v>12</v>
      </c>
      <c r="B3" s="53"/>
      <c r="C3" s="86"/>
      <c r="D3" s="86"/>
      <c r="E3" s="86"/>
      <c r="F3" s="86"/>
      <c r="G3" s="5" t="s">
        <v>25</v>
      </c>
      <c r="H3" s="86"/>
      <c r="I3" s="86"/>
      <c r="J3" s="86"/>
      <c r="K3" s="6"/>
    </row>
    <row r="4" spans="1:11" ht="20.100000000000001" customHeight="1" x14ac:dyDescent="0.3">
      <c r="A4" s="53" t="s">
        <v>41</v>
      </c>
      <c r="B4" s="53"/>
      <c r="C4" s="87"/>
      <c r="D4" s="86"/>
      <c r="E4" s="86"/>
      <c r="F4" s="86"/>
      <c r="G4" s="5" t="s">
        <v>42</v>
      </c>
      <c r="H4" s="86"/>
      <c r="I4" s="86"/>
      <c r="J4" s="86"/>
      <c r="K4" s="6"/>
    </row>
    <row r="5" spans="1:11" ht="20.100000000000001" customHeight="1" x14ac:dyDescent="0.3">
      <c r="A5" s="53" t="s">
        <v>14</v>
      </c>
      <c r="B5" s="53"/>
      <c r="C5" s="54"/>
      <c r="D5" s="54"/>
      <c r="E5" s="5" t="s">
        <v>0</v>
      </c>
      <c r="F5" s="54"/>
      <c r="G5" s="54"/>
      <c r="H5" s="5" t="s">
        <v>1</v>
      </c>
      <c r="I5" s="36"/>
      <c r="J5" s="38"/>
    </row>
    <row r="6" spans="1:11" ht="20.100000000000001" customHeight="1" x14ac:dyDescent="0.3">
      <c r="A6" s="53" t="s">
        <v>13</v>
      </c>
      <c r="B6" s="53"/>
      <c r="C6" s="54"/>
      <c r="D6" s="54"/>
      <c r="E6" s="5" t="s">
        <v>2</v>
      </c>
      <c r="F6" s="54"/>
      <c r="G6" s="54"/>
      <c r="H6" s="5" t="s">
        <v>3</v>
      </c>
      <c r="I6" s="52"/>
      <c r="J6" s="52"/>
    </row>
    <row r="7" spans="1:11" ht="20.100000000000001" customHeight="1" x14ac:dyDescent="0.3">
      <c r="A7" s="53" t="s">
        <v>57</v>
      </c>
      <c r="B7" s="53"/>
      <c r="C7" s="36" t="s">
        <v>58</v>
      </c>
      <c r="D7" s="38"/>
      <c r="E7" s="55" t="str" cm="1">
        <f t="array" ref="E7">_xlfn.IFS(C7="계좌이체","세금계산서 신청여부",C7="내부거래","부서코드",TRUE,"-")</f>
        <v>세금계산서 신청여부</v>
      </c>
      <c r="F7" s="56"/>
      <c r="G7" s="36"/>
      <c r="H7" s="37"/>
      <c r="I7" s="37"/>
      <c r="J7" s="38"/>
    </row>
    <row r="8" spans="1:11" ht="20.100000000000001" customHeight="1" x14ac:dyDescent="0.3">
      <c r="F8" s="61" t="str">
        <f>IF(G7="예","세금계산서 발행이 필요한 경우 사업자등록증을 보내주세요","")</f>
        <v/>
      </c>
      <c r="G8" s="61"/>
      <c r="H8" s="61"/>
      <c r="I8" s="61"/>
      <c r="J8" s="61"/>
    </row>
    <row r="9" spans="1:11" ht="20.100000000000001" customHeight="1" x14ac:dyDescent="0.3">
      <c r="A9" s="1" t="s">
        <v>30</v>
      </c>
    </row>
    <row r="10" spans="1:11" ht="20.100000000000001" customHeight="1" x14ac:dyDescent="0.3">
      <c r="A10" s="48" t="s">
        <v>23</v>
      </c>
      <c r="B10" s="57"/>
      <c r="C10" s="49"/>
      <c r="D10" s="59" t="s">
        <v>21</v>
      </c>
      <c r="E10" s="55" t="s">
        <v>15</v>
      </c>
      <c r="F10" s="56"/>
      <c r="G10" s="55" t="s">
        <v>24</v>
      </c>
      <c r="H10" s="56"/>
      <c r="I10" s="48" t="s">
        <v>29</v>
      </c>
      <c r="J10" s="49"/>
    </row>
    <row r="11" spans="1:11" ht="20.100000000000001" customHeight="1" x14ac:dyDescent="0.3">
      <c r="A11" s="50"/>
      <c r="B11" s="58"/>
      <c r="C11" s="51"/>
      <c r="D11" s="60"/>
      <c r="E11" s="5" t="s">
        <v>17</v>
      </c>
      <c r="F11" s="5" t="s">
        <v>18</v>
      </c>
      <c r="G11" s="5" t="s">
        <v>17</v>
      </c>
      <c r="H11" s="5" t="s">
        <v>18</v>
      </c>
      <c r="I11" s="50"/>
      <c r="J11" s="51"/>
    </row>
    <row r="12" spans="1:11" ht="27.95" customHeight="1" x14ac:dyDescent="0.3">
      <c r="A12" s="36" t="s">
        <v>19</v>
      </c>
      <c r="B12" s="37"/>
      <c r="C12" s="38"/>
      <c r="D12" s="8">
        <v>190</v>
      </c>
      <c r="E12" s="15">
        <v>600000</v>
      </c>
      <c r="F12" s="15">
        <v>200000</v>
      </c>
      <c r="G12" s="15">
        <v>900000</v>
      </c>
      <c r="H12" s="15">
        <v>300000</v>
      </c>
      <c r="I12" s="44" t="s">
        <v>37</v>
      </c>
      <c r="J12" s="45"/>
    </row>
    <row r="13" spans="1:11" ht="27.95" customHeight="1" x14ac:dyDescent="0.3">
      <c r="A13" s="33" t="s">
        <v>53</v>
      </c>
      <c r="B13" s="34"/>
      <c r="C13" s="35"/>
      <c r="D13" s="8" t="s">
        <v>22</v>
      </c>
      <c r="E13" s="15">
        <v>450000</v>
      </c>
      <c r="F13" s="15">
        <v>150000</v>
      </c>
      <c r="G13" s="15">
        <v>750000</v>
      </c>
      <c r="H13" s="15">
        <v>250000</v>
      </c>
      <c r="I13" s="46"/>
      <c r="J13" s="47"/>
    </row>
    <row r="14" spans="1:11" ht="27.95" customHeight="1" x14ac:dyDescent="0.3">
      <c r="A14" s="36" t="s">
        <v>20</v>
      </c>
      <c r="B14" s="37"/>
      <c r="C14" s="38"/>
      <c r="D14" s="23">
        <v>40</v>
      </c>
      <c r="E14" s="15">
        <v>300000</v>
      </c>
      <c r="F14" s="15">
        <v>100000</v>
      </c>
      <c r="G14" s="15">
        <v>450000</v>
      </c>
      <c r="H14" s="15">
        <v>150000</v>
      </c>
      <c r="I14" s="46"/>
      <c r="J14" s="47"/>
    </row>
    <row r="15" spans="1:11" ht="27.95" customHeight="1" x14ac:dyDescent="0.3">
      <c r="A15" s="36" t="s">
        <v>44</v>
      </c>
      <c r="B15" s="37"/>
      <c r="C15" s="38"/>
      <c r="D15" s="8" t="s">
        <v>45</v>
      </c>
      <c r="E15" s="24" t="s">
        <v>45</v>
      </c>
      <c r="F15" s="24" t="s">
        <v>46</v>
      </c>
      <c r="G15" s="24" t="s">
        <v>47</v>
      </c>
      <c r="H15" s="24" t="s">
        <v>47</v>
      </c>
      <c r="I15" s="33" t="s">
        <v>48</v>
      </c>
      <c r="J15" s="35"/>
    </row>
    <row r="17" spans="1:13" ht="20.100000000000001" customHeight="1" x14ac:dyDescent="0.3">
      <c r="A17" s="1" t="s">
        <v>31</v>
      </c>
      <c r="B17" s="1"/>
    </row>
    <row r="18" spans="1:13" ht="20.100000000000001" customHeight="1" x14ac:dyDescent="0.3">
      <c r="A18" s="5" t="s">
        <v>28</v>
      </c>
      <c r="B18" s="5" t="s">
        <v>11</v>
      </c>
      <c r="C18" s="5" t="s">
        <v>4</v>
      </c>
      <c r="D18" s="5" t="s">
        <v>26</v>
      </c>
      <c r="E18" s="5" t="s">
        <v>27</v>
      </c>
      <c r="F18" s="16" t="s">
        <v>6</v>
      </c>
      <c r="G18" s="5" t="s">
        <v>5</v>
      </c>
      <c r="H18" s="7" t="s">
        <v>7</v>
      </c>
      <c r="I18" s="5" t="s">
        <v>32</v>
      </c>
      <c r="J18" s="7" t="s">
        <v>33</v>
      </c>
    </row>
    <row r="19" spans="1:13" ht="20.100000000000001" customHeight="1" x14ac:dyDescent="0.3">
      <c r="A19" s="8">
        <v>1</v>
      </c>
      <c r="B19" s="13"/>
      <c r="C19" s="8"/>
      <c r="D19" s="26"/>
      <c r="E19" s="26"/>
      <c r="F19" s="26">
        <f>E19-D19</f>
        <v>0</v>
      </c>
      <c r="G19" s="8"/>
      <c r="H19" s="9">
        <f>IF(G19="B103", 200000, IF(OR(G19="B226", G19="B227", G19="B223", G19="B224", G19="B225"), 100000, 150000)) * IF(C19="평일", 1, IF(C19="주말", 1.5, 0))*IF(F19&lt;1/8,1/8,F19)*24</f>
        <v>0</v>
      </c>
      <c r="I19" s="11">
        <v>0</v>
      </c>
      <c r="J19" s="17">
        <f>H19*(1-I19)</f>
        <v>0</v>
      </c>
    </row>
    <row r="20" spans="1:13" ht="20.100000000000001" customHeight="1" x14ac:dyDescent="0.3">
      <c r="A20" s="8">
        <v>2</v>
      </c>
      <c r="B20" s="13"/>
      <c r="C20" s="22"/>
      <c r="D20" s="26"/>
      <c r="E20" s="26"/>
      <c r="F20" s="26">
        <f t="shared" ref="F20:F28" si="0">E20-D20</f>
        <v>0</v>
      </c>
      <c r="G20" s="28"/>
      <c r="H20" s="9">
        <f t="shared" ref="H20:H28" si="1">IF(G20="B103", 200000, IF(OR(G20="B221", G20="B222", G20="B223", G20="B224", G20="B225"), 100000, 150000)) * IF(C20="평일", 1, IF(C20="주말", 1.5, 0))*IF(F20&lt;1/8,1/8,F20)*24</f>
        <v>0</v>
      </c>
      <c r="I20" s="11">
        <v>0</v>
      </c>
      <c r="J20" s="17">
        <f t="shared" ref="J20:J28" si="2">H20*(1-I20)</f>
        <v>0</v>
      </c>
      <c r="K20" s="29"/>
      <c r="M20" s="30"/>
    </row>
    <row r="21" spans="1:13" ht="20.100000000000001" customHeight="1" x14ac:dyDescent="0.3">
      <c r="A21" s="8">
        <v>3</v>
      </c>
      <c r="B21" s="13"/>
      <c r="C21" s="22"/>
      <c r="D21" s="26"/>
      <c r="E21" s="26"/>
      <c r="F21" s="26">
        <f t="shared" si="0"/>
        <v>0</v>
      </c>
      <c r="G21" s="28"/>
      <c r="H21" s="9">
        <f t="shared" si="1"/>
        <v>0</v>
      </c>
      <c r="I21" s="11">
        <v>0</v>
      </c>
      <c r="J21" s="17">
        <f t="shared" si="2"/>
        <v>0</v>
      </c>
    </row>
    <row r="22" spans="1:13" ht="20.100000000000001" customHeight="1" x14ac:dyDescent="0.3">
      <c r="A22" s="8">
        <v>4</v>
      </c>
      <c r="B22" s="13"/>
      <c r="C22" s="22"/>
      <c r="D22" s="26"/>
      <c r="E22" s="26"/>
      <c r="F22" s="26">
        <f t="shared" si="0"/>
        <v>0</v>
      </c>
      <c r="G22" s="28"/>
      <c r="H22" s="9">
        <f t="shared" si="1"/>
        <v>0</v>
      </c>
      <c r="I22" s="11">
        <v>0</v>
      </c>
      <c r="J22" s="17">
        <f t="shared" si="2"/>
        <v>0</v>
      </c>
    </row>
    <row r="23" spans="1:13" ht="20.100000000000001" customHeight="1" x14ac:dyDescent="0.3">
      <c r="A23" s="8">
        <v>5</v>
      </c>
      <c r="B23" s="13"/>
      <c r="C23" s="22"/>
      <c r="D23" s="26"/>
      <c r="E23" s="26"/>
      <c r="F23" s="26">
        <f t="shared" si="0"/>
        <v>0</v>
      </c>
      <c r="G23" s="28"/>
      <c r="H23" s="9">
        <f t="shared" si="1"/>
        <v>0</v>
      </c>
      <c r="I23" s="11">
        <v>0</v>
      </c>
      <c r="J23" s="17">
        <f t="shared" si="2"/>
        <v>0</v>
      </c>
    </row>
    <row r="24" spans="1:13" ht="20.100000000000001" customHeight="1" x14ac:dyDescent="0.3">
      <c r="A24" s="8">
        <v>6</v>
      </c>
      <c r="B24" s="13"/>
      <c r="C24" s="8"/>
      <c r="D24" s="26"/>
      <c r="E24" s="26"/>
      <c r="F24" s="26">
        <f t="shared" si="0"/>
        <v>0</v>
      </c>
      <c r="G24" s="28"/>
      <c r="H24" s="9">
        <f t="shared" si="1"/>
        <v>0</v>
      </c>
      <c r="I24" s="11">
        <v>0</v>
      </c>
      <c r="J24" s="17">
        <f t="shared" si="2"/>
        <v>0</v>
      </c>
    </row>
    <row r="25" spans="1:13" ht="20.100000000000001" customHeight="1" x14ac:dyDescent="0.3">
      <c r="A25" s="8">
        <v>7</v>
      </c>
      <c r="B25" s="13"/>
      <c r="C25" s="8"/>
      <c r="D25" s="26"/>
      <c r="E25" s="26"/>
      <c r="F25" s="26">
        <f t="shared" si="0"/>
        <v>0</v>
      </c>
      <c r="G25" s="28"/>
      <c r="H25" s="9">
        <f t="shared" si="1"/>
        <v>0</v>
      </c>
      <c r="I25" s="11">
        <v>0</v>
      </c>
      <c r="J25" s="17">
        <f t="shared" si="2"/>
        <v>0</v>
      </c>
    </row>
    <row r="26" spans="1:13" ht="20.100000000000001" customHeight="1" x14ac:dyDescent="0.3">
      <c r="A26" s="8">
        <v>8</v>
      </c>
      <c r="B26" s="13"/>
      <c r="C26" s="8"/>
      <c r="D26" s="26"/>
      <c r="E26" s="26"/>
      <c r="F26" s="26">
        <f t="shared" si="0"/>
        <v>0</v>
      </c>
      <c r="G26" s="28"/>
      <c r="H26" s="9">
        <f t="shared" si="1"/>
        <v>0</v>
      </c>
      <c r="I26" s="11">
        <v>0</v>
      </c>
      <c r="J26" s="17">
        <f t="shared" si="2"/>
        <v>0</v>
      </c>
    </row>
    <row r="27" spans="1:13" ht="20.100000000000001" customHeight="1" x14ac:dyDescent="0.3">
      <c r="A27" s="8">
        <v>9</v>
      </c>
      <c r="B27" s="13"/>
      <c r="C27" s="8"/>
      <c r="D27" s="26"/>
      <c r="E27" s="26"/>
      <c r="F27" s="26">
        <f t="shared" si="0"/>
        <v>0</v>
      </c>
      <c r="G27" s="28"/>
      <c r="H27" s="9">
        <f t="shared" si="1"/>
        <v>0</v>
      </c>
      <c r="I27" s="11">
        <v>0</v>
      </c>
      <c r="J27" s="17">
        <f t="shared" si="2"/>
        <v>0</v>
      </c>
    </row>
    <row r="28" spans="1:13" ht="20.100000000000001" customHeight="1" x14ac:dyDescent="0.3">
      <c r="A28" s="8">
        <v>10</v>
      </c>
      <c r="B28" s="13"/>
      <c r="C28" s="8"/>
      <c r="D28" s="26"/>
      <c r="E28" s="26"/>
      <c r="F28" s="26">
        <f t="shared" si="0"/>
        <v>0</v>
      </c>
      <c r="G28" s="28"/>
      <c r="H28" s="9">
        <f t="shared" si="1"/>
        <v>0</v>
      </c>
      <c r="I28" s="11">
        <v>0</v>
      </c>
      <c r="J28" s="17">
        <f t="shared" si="2"/>
        <v>0</v>
      </c>
    </row>
    <row r="29" spans="1:13" ht="20.100000000000001" customHeight="1" x14ac:dyDescent="0.3">
      <c r="A29" s="40" t="s">
        <v>16</v>
      </c>
      <c r="B29" s="41"/>
      <c r="C29" s="18" t="s">
        <v>56</v>
      </c>
      <c r="D29" s="27"/>
      <c r="E29" s="27"/>
      <c r="F29" s="27">
        <f>SUM(F19:F28)</f>
        <v>0</v>
      </c>
      <c r="G29" s="25">
        <f>COUNTA(G19:G28)</f>
        <v>0</v>
      </c>
      <c r="H29" s="19"/>
      <c r="I29" s="20"/>
      <c r="J29" s="21">
        <f>SUM(J19:J28)</f>
        <v>0</v>
      </c>
    </row>
    <row r="30" spans="1:13" ht="20.100000000000001" customHeight="1" x14ac:dyDescent="0.3">
      <c r="A30" s="39" t="s">
        <v>35</v>
      </c>
      <c r="B30" s="39"/>
      <c r="C30" s="39"/>
      <c r="D30" s="42">
        <f>J29*IF(C7="계좌이체",1.1,1)</f>
        <v>0</v>
      </c>
      <c r="E30" s="43"/>
      <c r="F30" s="31" t="s">
        <v>36</v>
      </c>
      <c r="G30" s="31"/>
      <c r="H30" s="31"/>
      <c r="I30" s="31"/>
      <c r="J30" s="32"/>
    </row>
    <row r="31" spans="1:13" ht="20.100000000000001" customHeight="1" x14ac:dyDescent="0.3">
      <c r="K31" s="14"/>
    </row>
    <row r="32" spans="1:13" ht="20.100000000000001" customHeight="1" x14ac:dyDescent="0.3">
      <c r="A32" s="1" t="s">
        <v>38</v>
      </c>
      <c r="C32" s="10"/>
      <c r="D32" s="10"/>
    </row>
    <row r="33" spans="1:10" ht="20.100000000000001" customHeight="1" x14ac:dyDescent="0.3">
      <c r="A33" s="65" t="s">
        <v>8</v>
      </c>
      <c r="B33" s="65"/>
      <c r="C33" s="66" t="s">
        <v>39</v>
      </c>
      <c r="D33" s="66"/>
      <c r="E33" s="36" t="s">
        <v>49</v>
      </c>
      <c r="F33" s="38"/>
      <c r="G33" s="36" t="s">
        <v>55</v>
      </c>
      <c r="H33" s="37"/>
      <c r="I33" s="37"/>
      <c r="J33" s="38"/>
    </row>
    <row r="34" spans="1:10" ht="20.100000000000001" customHeight="1" x14ac:dyDescent="0.3">
      <c r="A34" s="65" t="s">
        <v>9</v>
      </c>
      <c r="B34" s="65"/>
      <c r="C34" s="69" t="s">
        <v>52</v>
      </c>
      <c r="D34" s="69"/>
      <c r="E34" s="67" t="s">
        <v>51</v>
      </c>
      <c r="F34" s="68"/>
      <c r="G34" s="36" t="s">
        <v>40</v>
      </c>
      <c r="H34" s="37"/>
      <c r="I34" s="37"/>
      <c r="J34" s="38"/>
    </row>
    <row r="35" spans="1:10" ht="20.100000000000001" customHeight="1" x14ac:dyDescent="0.3">
      <c r="A35" s="65" t="s">
        <v>34</v>
      </c>
      <c r="B35" s="65"/>
      <c r="C35" s="62" t="s">
        <v>54</v>
      </c>
      <c r="D35" s="62"/>
      <c r="E35" s="63" t="s">
        <v>50</v>
      </c>
      <c r="F35" s="64"/>
      <c r="G35" s="36" t="s">
        <v>43</v>
      </c>
      <c r="H35" s="37"/>
      <c r="I35" s="37"/>
      <c r="J35" s="38"/>
    </row>
    <row r="37" spans="1:10" ht="20.100000000000001" customHeight="1" x14ac:dyDescent="0.3">
      <c r="E37" s="70" t="s">
        <v>60</v>
      </c>
      <c r="F37" s="54"/>
      <c r="G37" s="54"/>
      <c r="H37" s="54"/>
      <c r="I37" s="54"/>
      <c r="J37" s="71" t="s">
        <v>59</v>
      </c>
    </row>
    <row r="38" spans="1:10" ht="20.100000000000001" customHeight="1" x14ac:dyDescent="0.3">
      <c r="E38" s="54"/>
      <c r="F38" s="54"/>
      <c r="G38" s="54"/>
      <c r="H38" s="54"/>
      <c r="I38" s="54"/>
      <c r="J38" s="72"/>
    </row>
    <row r="40" spans="1:10" ht="20.100000000000001" customHeight="1" x14ac:dyDescent="0.3">
      <c r="A40" s="73" t="s">
        <v>61</v>
      </c>
      <c r="B40" s="74"/>
      <c r="C40" s="74"/>
      <c r="D40" s="74"/>
      <c r="E40" s="74"/>
      <c r="F40" s="74"/>
      <c r="G40" s="74"/>
      <c r="H40" s="74"/>
      <c r="I40" s="74"/>
      <c r="J40" s="75"/>
    </row>
    <row r="41" spans="1:10" ht="20.100000000000001" customHeight="1" x14ac:dyDescent="0.3">
      <c r="A41" s="76"/>
      <c r="B41" s="77"/>
      <c r="C41" s="77"/>
      <c r="D41" s="77"/>
      <c r="E41" s="77"/>
      <c r="F41" s="77"/>
      <c r="G41" s="77"/>
      <c r="H41" s="77"/>
      <c r="I41" s="77"/>
      <c r="J41" s="78"/>
    </row>
    <row r="42" spans="1:10" ht="20.100000000000001" customHeight="1" x14ac:dyDescent="0.3">
      <c r="A42" s="79"/>
      <c r="B42" s="80"/>
      <c r="C42" s="80"/>
      <c r="D42" s="80"/>
      <c r="E42" s="80"/>
      <c r="F42" s="80"/>
      <c r="G42" s="80"/>
      <c r="H42" s="80"/>
      <c r="I42" s="80"/>
      <c r="J42" s="81"/>
    </row>
    <row r="43" spans="1:10" ht="20.100000000000001" customHeight="1" x14ac:dyDescent="0.3">
      <c r="A43" s="79"/>
      <c r="B43" s="80"/>
      <c r="C43" s="80"/>
      <c r="D43" s="80"/>
      <c r="E43" s="80"/>
      <c r="F43" s="80"/>
      <c r="G43" s="80"/>
      <c r="H43" s="80"/>
      <c r="I43" s="80"/>
      <c r="J43" s="81"/>
    </row>
    <row r="44" spans="1:10" ht="20.100000000000001" customHeight="1" x14ac:dyDescent="0.3">
      <c r="A44" s="79"/>
      <c r="B44" s="80"/>
      <c r="C44" s="80"/>
      <c r="D44" s="80"/>
      <c r="E44" s="80"/>
      <c r="F44" s="80"/>
      <c r="G44" s="80"/>
      <c r="H44" s="80"/>
      <c r="I44" s="80"/>
      <c r="J44" s="81"/>
    </row>
    <row r="45" spans="1:10" ht="20.100000000000001" customHeight="1" x14ac:dyDescent="0.3">
      <c r="A45" s="79"/>
      <c r="B45" s="80"/>
      <c r="C45" s="80"/>
      <c r="D45" s="80"/>
      <c r="E45" s="80"/>
      <c r="F45" s="80"/>
      <c r="G45" s="80"/>
      <c r="H45" s="80"/>
      <c r="I45" s="80"/>
      <c r="J45" s="81"/>
    </row>
    <row r="46" spans="1:10" ht="20.100000000000001" customHeight="1" x14ac:dyDescent="0.3">
      <c r="A46" s="79"/>
      <c r="B46" s="80"/>
      <c r="C46" s="80"/>
      <c r="D46" s="80"/>
      <c r="E46" s="80"/>
      <c r="F46" s="80"/>
      <c r="G46" s="80"/>
      <c r="H46" s="80"/>
      <c r="I46" s="80"/>
      <c r="J46" s="81"/>
    </row>
    <row r="47" spans="1:10" ht="20.100000000000001" customHeight="1" x14ac:dyDescent="0.3">
      <c r="A47" s="79"/>
      <c r="B47" s="80"/>
      <c r="C47" s="80"/>
      <c r="D47" s="80"/>
      <c r="E47" s="80"/>
      <c r="F47" s="80"/>
      <c r="G47" s="80"/>
      <c r="H47" s="80"/>
      <c r="I47" s="80"/>
      <c r="J47" s="81"/>
    </row>
    <row r="48" spans="1:10" ht="20.100000000000001" customHeight="1" x14ac:dyDescent="0.3">
      <c r="A48" s="79"/>
      <c r="B48" s="80"/>
      <c r="C48" s="80"/>
      <c r="D48" s="80"/>
      <c r="E48" s="80"/>
      <c r="F48" s="80"/>
      <c r="G48" s="80"/>
      <c r="H48" s="80"/>
      <c r="I48" s="80"/>
      <c r="J48" s="81"/>
    </row>
    <row r="49" spans="1:11" ht="20.100000000000001" customHeight="1" x14ac:dyDescent="0.3">
      <c r="A49" s="79"/>
      <c r="B49" s="80"/>
      <c r="C49" s="80"/>
      <c r="D49" s="80"/>
      <c r="E49" s="80"/>
      <c r="F49" s="80"/>
      <c r="G49" s="80"/>
      <c r="H49" s="80"/>
      <c r="I49" s="80"/>
      <c r="J49" s="81"/>
    </row>
    <row r="50" spans="1:11" ht="20.100000000000001" customHeight="1" x14ac:dyDescent="0.3">
      <c r="A50" s="79"/>
      <c r="B50" s="80"/>
      <c r="C50" s="80"/>
      <c r="D50" s="80"/>
      <c r="E50" s="80"/>
      <c r="F50" s="80"/>
      <c r="G50" s="80"/>
      <c r="H50" s="80"/>
      <c r="I50" s="80"/>
      <c r="J50" s="81"/>
    </row>
    <row r="51" spans="1:11" ht="20.100000000000001" customHeight="1" x14ac:dyDescent="0.3">
      <c r="A51" s="82"/>
      <c r="B51" s="83"/>
      <c r="C51" s="83"/>
      <c r="D51" s="83"/>
      <c r="E51" s="83"/>
      <c r="F51" s="83"/>
      <c r="G51" s="83"/>
      <c r="H51" s="83"/>
      <c r="I51" s="83"/>
      <c r="J51" s="84"/>
    </row>
    <row r="60" spans="1:11" ht="20.100000000000001" customHeight="1" x14ac:dyDescent="0.3">
      <c r="K60" s="2"/>
    </row>
    <row r="62" spans="1:11" ht="20.100000000000001" customHeight="1" x14ac:dyDescent="0.3">
      <c r="K62" s="12"/>
    </row>
  </sheetData>
  <mergeCells count="52">
    <mergeCell ref="E37:I38"/>
    <mergeCell ref="J37:J38"/>
    <mergeCell ref="A40:J40"/>
    <mergeCell ref="A41:J51"/>
    <mergeCell ref="A1:J1"/>
    <mergeCell ref="A3:B3"/>
    <mergeCell ref="C3:F3"/>
    <mergeCell ref="H3:J3"/>
    <mergeCell ref="I5:J5"/>
    <mergeCell ref="F5:G5"/>
    <mergeCell ref="A5:B5"/>
    <mergeCell ref="C5:D5"/>
    <mergeCell ref="A4:B4"/>
    <mergeCell ref="C4:F4"/>
    <mergeCell ref="H4:J4"/>
    <mergeCell ref="A2:J2"/>
    <mergeCell ref="C35:D35"/>
    <mergeCell ref="E35:F35"/>
    <mergeCell ref="G35:J35"/>
    <mergeCell ref="A33:B33"/>
    <mergeCell ref="A34:B34"/>
    <mergeCell ref="A35:B35"/>
    <mergeCell ref="C33:D33"/>
    <mergeCell ref="E33:F33"/>
    <mergeCell ref="E34:F34"/>
    <mergeCell ref="G33:J33"/>
    <mergeCell ref="G34:J34"/>
    <mergeCell ref="C34:D34"/>
    <mergeCell ref="I10:J11"/>
    <mergeCell ref="I6:J6"/>
    <mergeCell ref="A6:B6"/>
    <mergeCell ref="C6:D6"/>
    <mergeCell ref="G10:H10"/>
    <mergeCell ref="F6:G6"/>
    <mergeCell ref="A10:C11"/>
    <mergeCell ref="D10:D11"/>
    <mergeCell ref="E10:F10"/>
    <mergeCell ref="A7:B7"/>
    <mergeCell ref="C7:D7"/>
    <mergeCell ref="E7:F7"/>
    <mergeCell ref="F8:J8"/>
    <mergeCell ref="G7:J7"/>
    <mergeCell ref="F30:J30"/>
    <mergeCell ref="A13:C13"/>
    <mergeCell ref="A15:C15"/>
    <mergeCell ref="A30:C30"/>
    <mergeCell ref="A29:B29"/>
    <mergeCell ref="D30:E30"/>
    <mergeCell ref="I12:J14"/>
    <mergeCell ref="I15:J15"/>
    <mergeCell ref="A12:C12"/>
    <mergeCell ref="A14:C14"/>
  </mergeCells>
  <phoneticPr fontId="2" type="noConversion"/>
  <dataValidations count="6">
    <dataValidation type="list" allowBlank="1" showInputMessage="1" showErrorMessage="1" sqref="I19:I28" xr:uid="{0F90A3CD-5BA4-4D46-8CD3-DB66F0D1336F}">
      <formula1>"0%,50%,100%"</formula1>
    </dataValidation>
    <dataValidation type="list" allowBlank="1" showInputMessage="1" showErrorMessage="1" sqref="C19:C28" xr:uid="{C42317AD-A355-40B0-B7DD-6F708154FBDD}">
      <formula1>"평일,주말"</formula1>
    </dataValidation>
    <dataValidation type="list" allowBlank="1" showInputMessage="1" showErrorMessage="1" sqref="C7" xr:uid="{F8E92190-B0A4-4A18-BE5B-225B3353F25B}">
      <formula1>"계좌이체, 내부거래"</formula1>
    </dataValidation>
    <dataValidation type="list" allowBlank="1" showInputMessage="1" showErrorMessage="1" sqref="G19:G28" xr:uid="{22D43B39-CA26-4C34-891F-2AA186974B51}">
      <formula1>"B103,101,102,103,104,B101,B102,B104,B201,B202,B203,B204,B205,B223,B224,B225,B226,B227,기타"</formula1>
    </dataValidation>
    <dataValidation type="list" allowBlank="1" showInputMessage="1" showErrorMessage="1" sqref="G7:J7" xr:uid="{4D41ABA7-4868-4252-A08A-15B745763C31}">
      <formula1>"예,아니오"</formula1>
    </dataValidation>
    <dataValidation type="list" allowBlank="1" showInputMessage="1" showErrorMessage="1" sqref="J37:J38" xr:uid="{AFACEDAF-F22A-4AD3-81E5-CE0337E76DEB}">
      <formula1>"예"</formula1>
    </dataValidation>
  </dataValidations>
  <pageMargins left="0.70866141732283461" right="0.70866141732283461" top="0.70866141732283461" bottom="0" header="0" footer="0"/>
  <pageSetup paperSize="9" scale="7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Notice</vt:lpstr>
      <vt:lpstr>대관신청서(계좌이체)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user</cp:lastModifiedBy>
  <cp:lastPrinted>2024-09-19T04:44:34Z</cp:lastPrinted>
  <dcterms:created xsi:type="dcterms:W3CDTF">2021-02-04T05:01:42Z</dcterms:created>
  <dcterms:modified xsi:type="dcterms:W3CDTF">2024-11-08T01:42:02Z</dcterms:modified>
</cp:coreProperties>
</file>